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040" yWindow="150" windowWidth="22050" windowHeight="8490"/>
  </bookViews>
  <sheets>
    <sheet name="SOPS" sheetId="1" r:id="rId1"/>
    <sheet name="Kategorie monitoringu" sheetId="3"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SOPS!$B$1:$L$115</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J115" i="1" l="1"/>
  <c r="L110" i="1"/>
  <c r="L115" i="1" s="1"/>
  <c r="J110" i="1"/>
  <c r="J107" i="1"/>
  <c r="L102" i="1"/>
  <c r="J102" i="1"/>
  <c r="L98" i="1"/>
  <c r="L107" i="1" s="1"/>
  <c r="J98" i="1"/>
  <c r="L95" i="1"/>
  <c r="J95" i="1"/>
  <c r="L90" i="1"/>
  <c r="J90" i="1"/>
  <c r="L87" i="1"/>
  <c r="J87" i="1"/>
  <c r="L82" i="1"/>
  <c r="J82" i="1"/>
  <c r="L78" i="1"/>
  <c r="J78" i="1"/>
  <c r="J75" i="1"/>
  <c r="L70" i="1"/>
  <c r="J70" i="1"/>
  <c r="L66" i="1"/>
  <c r="J66" i="1"/>
  <c r="L62" i="1"/>
  <c r="J62" i="1"/>
  <c r="L58" i="1"/>
  <c r="J58" i="1"/>
  <c r="L54" i="1"/>
  <c r="J54" i="1"/>
  <c r="L50" i="1"/>
  <c r="L75" i="1" s="1"/>
  <c r="J50" i="1"/>
  <c r="J47" i="1"/>
  <c r="L42" i="1"/>
  <c r="J42" i="1"/>
  <c r="L38" i="1"/>
  <c r="J38" i="1"/>
  <c r="L34" i="1"/>
  <c r="J34" i="1"/>
  <c r="L30" i="1"/>
  <c r="J30" i="1"/>
  <c r="L26" i="1"/>
  <c r="J26" i="1"/>
  <c r="L22" i="1"/>
  <c r="L47" i="1" s="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<sst xmlns="http://schemas.openxmlformats.org/spreadsheetml/2006/main" count="356" uniqueCount="200">
  <si>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</si>
  <si>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</si>
  <si>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</si>
  <si>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</si>
  <si>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</si>
  <si>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</si>
  <si>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</si>
  <si>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</si>
  <si>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</si>
  <si>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</si>
  <si>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</si>
  <si>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</si>
  <si>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</si>
  <si>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</si>
  <si>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</si>
  <si>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</si>
  <si>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</si>
  <si>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</si>
  <si>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</si>
  <si>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</si>
  <si>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</si>
  <si>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</si>
  <si>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</si>
  <si>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</si>
  <si>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</si>
  <si>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</si>
  <si>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</si>
  <si>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</si>
  <si>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</si>
  <si>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</si>
  <si>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</si>
  <si>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</si>
  <si>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</si>
  <si>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</si>
  <si>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</si>
  <si>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</si>
  <si>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</si>
  <si>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</si>
  <si>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</si>
  <si>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</si>
  <si>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</si>
  <si>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</si>
  <si>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</si>
  <si>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</si>
  <si>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</si>
  <si>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</si>
  <si>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</si>
  <si>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</si>
  <si>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</si>
  <si>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</si>
  <si>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</si>
  <si>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</si>
  <si>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</si>
  <si>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</si>
  <si>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</si>
  <si>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</si>
  <si>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</si>
  <si>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</si>
  <si>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</si>
  <si>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</si>
  <si>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</si>
  <si>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</si>
  <si>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</si>
  <si>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</si>
  <si>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</si>
  <si>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</si>
  <si>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</si>
  <si>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</si>
  <si>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</si>
  <si>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</si>
  <si>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</si>
  <si>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</si>
  <si>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</si>
  <si>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</si>
  <si>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</si>
  <si>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</si>
  <si>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</si>
  <si>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</si>
  <si>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</si>
  <si>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</si>
  <si>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</si>
  <si>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</si>
  <si>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</si>
  <si>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</si>
  <si>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</si>
  <si>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</si>
  <si>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</si>
  <si>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</si>
  <si>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</si>
  <si>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</si>
  <si>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</si>
  <si>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</si>
  <si>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</si>
  <si>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</si>
  <si>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</si>
  <si>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</si>
  <si>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</si>
  <si>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</si>
  <si>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</si>
  <si>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</si>
  <si>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</si>
  <si>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</si>
  <si>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</si>
  <si>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</si>
  <si>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</si>
  <si>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</si>
  <si>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</si>
  <si>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</si>
  <si>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</si>
  <si>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</si>
  <si>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</si>
  <si>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11-26-01</t>
  </si>
  <si>
    <t xml:space="preserve">Návěstní lávka v km 25,030 </t>
  </si>
  <si>
    <t>D</t>
  </si>
  <si>
    <t>Díl:</t>
  </si>
  <si>
    <t>**</t>
  </si>
  <si>
    <t>Poplatky za skládku</t>
  </si>
  <si>
    <t xml:space="preserve">P </t>
  </si>
  <si>
    <t>014102</t>
  </si>
  <si>
    <t>OTSKP-ŽS</t>
  </si>
  <si>
    <t>POPLATKY ZA SKLÁDKU - VYTĚŽENÉ ZEMINY A HORNINY - I.TŘ.TĚŽITELNOSTI</t>
  </si>
  <si>
    <t>T</t>
  </si>
  <si>
    <t>1: nevyužitý výkopek na skládku, přepočet dle objemové hmotnosti 1 m3 = 1,8 t_x000D_
2: (67,544-22,2355)*1,8_x000D_
3: Viz. odpadové hospodářství</t>
  </si>
  <si>
    <t>Technická specifikace položky odpovídá příslušné cenové soustavě</t>
  </si>
  <si>
    <t>001</t>
  </si>
  <si>
    <t>125734</t>
  </si>
  <si>
    <t>VYKOPÁVKY ZE ZEMNÍKŮ A SKLÁDEK TŘ. I, ODVOZ DO 5KM</t>
  </si>
  <si>
    <t>M3</t>
  </si>
  <si>
    <t>1: odtěžení stávajícího materiálu z mezideponie_x000D_
2: zpětně využitelný materiál dle pol.17411; 22,2355_x000D_
3: Viz. příloha č. 2.4 - příčný řez</t>
  </si>
  <si>
    <t>131734</t>
  </si>
  <si>
    <t>HLOUBENÍ JAM ZAPAŽ I NEPAŽ TŘ. I, ODVOZ DO 5KM</t>
  </si>
  <si>
    <t>1: zpětně využitelný materiál dle pol.17411; 22,2355_x000D_
2: Viz. příloha č. 2.4 - příčný řez</t>
  </si>
  <si>
    <t>131738</t>
  </si>
  <si>
    <t>HLOUBENÍ JAM ZAPAŽ I NEPAŽ TŘ. I, ODVOZ DO 20KM</t>
  </si>
  <si>
    <t>1: 10,234*4,2+10,234*2,4*0,5*2_x000D_
2: odpočet zpětně využitelného materiálu dle pol.131734; -22,2355_x000D_
3: Viz. příloha č. 2.4 - příčný řez</t>
  </si>
  <si>
    <t>17120</t>
  </si>
  <si>
    <t>ULOŽENÍ SYPANINY DO NÁSYPŮ A NA SKLÁDKY BEZ ZHUTNĚNÍ</t>
  </si>
  <si>
    <t>1: uložení výkopku  na mezideponii a na skládku; 22,2355+45,309_x000D_
2: Viz. TZ</t>
  </si>
  <si>
    <t>17411</t>
  </si>
  <si>
    <t>ZÁSYP JAM A RÝH ZEMINOU SE ZHUTNĚNÍM</t>
  </si>
  <si>
    <t>1: předpokládaný rozsah zpětného využití materiálu / nákup stěrkodrti: 50/50_x000D_
2:  10,108*4,2+10,108*2,4*0,5*2_x000D_
3: odpočet základu; -(3*3*1,2+1,326*2,0)_x000D_
4: podkladní beton;-3,4*3,4*0,15_x000D_
5: ŠP podklad;-4,2*4,2*0,4_x000D_
6: odpočet nakupovaného materiálu dle pol.17481;-22,2355_x000D_
7: Viz. příloha č. 2.4 - příčný řez</t>
  </si>
  <si>
    <t>17481</t>
  </si>
  <si>
    <t>ZÁSYP JAM A RÝH Z NAKUPOVANÝCH MATERIÁLŮ</t>
  </si>
  <si>
    <t>1: předpokládaný rozsah zpětného využití materiálu / nákup stěrkodrti: 50/50_x000D_
2: 10,108*4,2+10,108*2,4*0,5*2_x000D_
3: odpočet základu; -(3*3*1,2+1,326*2,0)_x000D_
4: podkladní beton;-3,4*3,4*0,15_x000D_
5: ŠP podklad;-4,2*4,2*0,4_x000D_
6: odpočet nakupovaného materiálu dle pol.17411;-22,2355_x000D_
7: Viz. příloha č. 2.4 - příčný řez</t>
  </si>
  <si>
    <t>002</t>
  </si>
  <si>
    <t>Základy</t>
  </si>
  <si>
    <t>22694</t>
  </si>
  <si>
    <t>ZÁPOROVÉ PAŽENÍ Z KOVU DOČASNÉ</t>
  </si>
  <si>
    <t>1: převázky a rozpěry HEB 220, S 235 (71,5 kg/m)_x000D_
2: (2*8,0+2*3,78)*0,0715</t>
  </si>
  <si>
    <t>23217</t>
  </si>
  <si>
    <t>ŠTĚTOVÉ STĚNY BERANĚNÉ Z KOVOVÝCH DÍLCŮ DOČASNÉ (HMOTNOST)</t>
  </si>
  <si>
    <t>1: Pažení - 2 štětovnice  (122 kg/m2)_x000D_
2: 2*(7,0*10,2)*0,122_x000D_
3: Viz. příloha č. 2.3 a 2.4 - půdorys a příčný řez</t>
  </si>
  <si>
    <t>237171</t>
  </si>
  <si>
    <t>VYTAŽENÍ ŠTĚTOVÝCH STĚN Z KOVOVÝCH DÍLCŮ (HMOTNOST)</t>
  </si>
  <si>
    <t>272325</t>
  </si>
  <si>
    <t>ZÁKLADY ZE ŽELEZOBETONU DO C30/37 (B37)</t>
  </si>
  <si>
    <t>1: 3,0*3,0*1,2+2,0*2,0*1,0_x000D_
2: Viz. příloha č. 2.8- výkres tvaru a výztuže základů</t>
  </si>
  <si>
    <t>272365</t>
  </si>
  <si>
    <t>VÝZTUŽ ZÁKLADŮ Z OCELI 10505, B500B</t>
  </si>
  <si>
    <t>1: 0,666_x000D_
2: Viz. příloha č. 2.8 - výkres tvaru a výztuže základů</t>
  </si>
  <si>
    <t>27231</t>
  </si>
  <si>
    <t>ZÁKLADY Z PROSTÉHO BETONU</t>
  </si>
  <si>
    <t>1: podkladní beton C 12/15 - XO_x000D_
2: 3,4*3,4*0,15_x000D_
3: Viz. příloha č. 2.8 výkres tvaru a výztuže zákl. patky</t>
  </si>
  <si>
    <t>004</t>
  </si>
  <si>
    <t>Vodorovné konstrukce</t>
  </si>
  <si>
    <t>42194A</t>
  </si>
  <si>
    <t>MOSTNÍ NOSNÉ DESKOVÉ KONSTR Z OCELI S 235</t>
  </si>
  <si>
    <t>1: 1545,18/1000_x000D_
2: Viz. příloha č. 3 - Výkaz oceli pro konstrukci lávky</t>
  </si>
  <si>
    <t>42194B</t>
  </si>
  <si>
    <t>MOSTNÍ NOSNÉ DESKOVÉ KONSTR Z OCELI S 355</t>
  </si>
  <si>
    <t>1: 5101,49/1000_x000D_
2: Viz. příloha č. 3 - Výkaz oceli pro konstrukci lávky</t>
  </si>
  <si>
    <t>009</t>
  </si>
  <si>
    <t>Ostatní konstrukce a práce</t>
  </si>
  <si>
    <t>953111</t>
  </si>
  <si>
    <t>BEZPEČNOST ZNAČKY FOTOLUMINIS NA HLINÍK PLECHU DOD A MONTÁŽ</t>
  </si>
  <si>
    <t>KUS</t>
  </si>
  <si>
    <t>1: 2_x000D_
2: Viz. TZ</t>
  </si>
  <si>
    <t>711</t>
  </si>
  <si>
    <t>Izolace proti vodě</t>
  </si>
  <si>
    <t>711131</t>
  </si>
  <si>
    <t>IZOLACE BĚŽNÝCH KONSTRUKCÍ PROTI VOLNĚ STÉKAJÍCÍ VODĚ ASFALTOVÝMI NÁTĚRY</t>
  </si>
  <si>
    <t>M2</t>
  </si>
  <si>
    <t>1:  ALP + 2 x ALN_x000D_
2: základ; (1,2*(3,0*2+3,0*2)+(1,0*2,0)+(2*1,338)+(0,35*2,0)+(3,0*3,0)-(2,0*2,0))*3_x000D_
3: Viz. příloha č. 2.4 - příčný řez</t>
  </si>
  <si>
    <t>711509</t>
  </si>
  <si>
    <t>OCHRANA IZOLACE NA POVRCHU TEXTILIÍ</t>
  </si>
  <si>
    <t>1: základ; 1,2*(3,0*2+3,0*2)+(1,0*2,0)+(2*1,338)+(0,35*2,0)+(3,0*3,0)-(2,0*2,0)_x000D_
2: Viz. příloha č. 2.4 - příčný řez</t>
  </si>
  <si>
    <t>740</t>
  </si>
  <si>
    <t>Silnoproud</t>
  </si>
  <si>
    <t>74C137</t>
  </si>
  <si>
    <t>UVOLNĚNÍ A ZPĚTNÁ MONTÁŽ TR NEBO NL V ZÁVĚSU</t>
  </si>
  <si>
    <t>1: 2*2_x000D_
2: Viz. TZ</t>
  </si>
  <si>
    <t>Celkem za **</t>
  </si>
  <si>
    <t>Celkem za 001</t>
  </si>
  <si>
    <t>Celkem za 002</t>
  </si>
  <si>
    <t>Celkem za 004</t>
  </si>
  <si>
    <t>Celkem za 009</t>
  </si>
  <si>
    <t>Celkem za 711</t>
  </si>
  <si>
    <t>Celkem za 740</t>
  </si>
  <si>
    <t>SUDOP PRAHA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</si>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</sst>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D3" sqref="D3"/>
    </sheetView>
  </sheetViews>
  <sheetFormatPr defaultColWidth="9.140625" defaultRowHeight="11.25" x14ac:dyDescent="0.2"/>
  <cols>
    <col min="1" max="1" width="9.85546875" style="10" customWidth="1"/>
    <col min="2" max="2" width="8.5703125" style="145" customWidth="1"/>
    <col min="3" max="3" width="10.5703125" style="145" customWidth="1"/>
    <col min="4" max="4" width="12.8554687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3"/>
      <c r="J1" s="94"/>
      <c r="K1" s="42"/>
      <c r="L1" s="43" t="str">
        <f>D3</f>
        <v>SO 11-26-01</v>
      </c>
    </row>
    <row r="2" spans="1:15" s="13" customFormat="1" ht="57" customHeight="1" thickTop="1" thickBot="1" x14ac:dyDescent="0.3">
      <c r="B2" s="158" t="s">
        <v>10</v>
      </c>
      <c r="C2" s="159"/>
      <c r="D2" s="95"/>
      <c r="E2" s="46"/>
      <c r="F2" s="28" t="s">
        <v>106</v>
      </c>
      <c r="G2" s="44"/>
      <c r="H2" s="45"/>
      <c r="I2" s="160" t="s">
        <v>25</v>
      </c>
      <c r="J2" s="161"/>
      <c r="K2" s="162">
        <f>ROUND(SUBTOTAL(9,L13:L115),2)</f>
        <v>0</v>
      </c>
      <c r="L2" s="163"/>
    </row>
    <row r="3" spans="1:15" s="13" customFormat="1" ht="42.75" customHeight="1" thickTop="1" thickBot="1" x14ac:dyDescent="0.3">
      <c r="B3" s="96" t="s">
        <v>30</v>
      </c>
      <c r="C3" s="97"/>
      <c r="D3" s="98" t="s">
        <v>111</v>
      </c>
      <c r="E3" s="30"/>
      <c r="F3" s="29" t="s">
        <v>112</v>
      </c>
      <c r="G3" s="99"/>
      <c r="H3" s="100"/>
      <c r="I3" s="101"/>
      <c r="J3" s="102"/>
      <c r="K3" s="180"/>
      <c r="L3" s="181"/>
    </row>
    <row r="4" spans="1:15" s="13" customFormat="1" ht="18" customHeight="1" thickTop="1" x14ac:dyDescent="0.25">
      <c r="B4" s="166" t="s">
        <v>19</v>
      </c>
      <c r="C4" s="167"/>
      <c r="D4" s="168"/>
      <c r="E4" s="4" t="s">
        <v>39</v>
      </c>
      <c r="F4" s="41" t="s">
        <v>40</v>
      </c>
      <c r="G4" s="39"/>
      <c r="H4" s="40"/>
      <c r="I4" s="178" t="s">
        <v>28</v>
      </c>
      <c r="J4" s="179"/>
      <c r="K4" s="2">
        <v>821</v>
      </c>
      <c r="L4" s="3">
        <v>20</v>
      </c>
    </row>
    <row r="5" spans="1:15" s="13" customFormat="1" ht="18" customHeight="1" x14ac:dyDescent="0.25">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107</v>
      </c>
      <c r="L5" s="49"/>
    </row>
    <row r="6" spans="1:15" s="13" customFormat="1" ht="18" customHeight="1" x14ac:dyDescent="0.2">
      <c r="B6" s="103" t="s">
        <v>18</v>
      </c>
      <c r="C6" s="104"/>
      <c r="D6" s="104"/>
      <c r="E6" s="4" t="s">
        <v>199</v>
      </c>
      <c r="F6" s="182"/>
      <c r="G6" s="182"/>
      <c r="H6" s="183"/>
      <c r="I6" s="169" t="s">
        <v>21</v>
      </c>
      <c r="J6" s="168"/>
      <c r="K6" s="5" t="s">
        <v>108</v>
      </c>
      <c r="L6" s="49"/>
      <c r="O6" s="53"/>
    </row>
    <row r="7" spans="1:15" s="13" customFormat="1" ht="18" customHeight="1" x14ac:dyDescent="0.2">
      <c r="B7" s="172" t="s">
        <v>22</v>
      </c>
      <c r="C7" s="155"/>
      <c r="D7" s="155"/>
      <c r="E7" s="105">
        <v>54363</v>
      </c>
      <c r="F7" s="184" t="s">
        <v>17</v>
      </c>
      <c r="G7" s="185"/>
      <c r="H7" s="186"/>
      <c r="I7" s="177" t="s">
        <v>24</v>
      </c>
      <c r="J7" s="167"/>
      <c r="K7" s="47">
        <v>2017</v>
      </c>
      <c r="L7" s="50"/>
      <c r="O7" s="54"/>
    </row>
    <row r="8" spans="1:15" s="13" customFormat="1" ht="19.5" customHeight="1" thickBot="1" x14ac:dyDescent="0.3">
      <c r="B8" s="187" t="s">
        <v>23</v>
      </c>
      <c r="C8" s="188"/>
      <c r="D8" s="188"/>
      <c r="E8" s="106">
        <v>44316</v>
      </c>
      <c r="F8" s="19" t="s">
        <v>198</v>
      </c>
      <c r="G8" s="189" t="s">
        <v>109</v>
      </c>
      <c r="H8" s="190"/>
      <c r="I8" s="154" t="s">
        <v>16</v>
      </c>
      <c r="J8" s="155"/>
      <c r="K8" s="48" t="s">
        <v>110</v>
      </c>
      <c r="L8" s="51"/>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2"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81.555000000000007</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33.7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B18" s="116"/>
      <c r="C18" s="117"/>
      <c r="D18" s="117"/>
      <c r="E18" s="117"/>
      <c r="F18" s="117"/>
      <c r="G18" s="117"/>
      <c r="H18" s="118"/>
      <c r="I18" s="118"/>
      <c r="J18" s="118"/>
      <c r="K18" s="87"/>
      <c r="L18" s="82"/>
      <c r="M18" s="71"/>
    </row>
    <row r="19" spans="1:13" s="69" customFormat="1" ht="22.5" x14ac:dyDescent="0.2">
      <c r="A19" s="69" t="s">
        <v>100</v>
      </c>
      <c r="B19" s="119"/>
      <c r="C19" s="120" t="s">
        <v>191</v>
      </c>
      <c r="D19" s="120"/>
      <c r="E19" s="120"/>
      <c r="F19" s="120" t="s">
        <v>116</v>
      </c>
      <c r="G19" s="120"/>
      <c r="H19" s="121"/>
      <c r="I19" s="121"/>
      <c r="J19" s="121">
        <f>SUBTOTAL(9,J14:J18)</f>
        <v>0</v>
      </c>
      <c r="K19" s="88"/>
      <c r="L19" s="89">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9</v>
      </c>
      <c r="G21" s="108"/>
      <c r="H21" s="109"/>
      <c r="I21" s="109"/>
      <c r="J21" s="109"/>
      <c r="K21" s="83"/>
      <c r="L21" s="84"/>
      <c r="M21" s="71"/>
    </row>
    <row r="22" spans="1:13" s="69" customFormat="1" x14ac:dyDescent="0.2">
      <c r="A22" s="69" t="s">
        <v>117</v>
      </c>
      <c r="B22" s="110">
        <v>2</v>
      </c>
      <c r="C22" s="111" t="s">
        <v>125</v>
      </c>
      <c r="D22" s="111"/>
      <c r="E22" s="111" t="s">
        <v>119</v>
      </c>
      <c r="F22" s="81" t="s">
        <v>126</v>
      </c>
      <c r="G22" s="111" t="s">
        <v>127</v>
      </c>
      <c r="H22" s="112">
        <v>22.236000000000001</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33.75" x14ac:dyDescent="0.2">
      <c r="A24" s="69" t="s">
        <v>7</v>
      </c>
      <c r="B24" s="113"/>
      <c r="C24" s="114"/>
      <c r="D24" s="114"/>
      <c r="E24" s="114"/>
      <c r="F24" s="81" t="s">
        <v>128</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A26" s="69" t="s">
        <v>117</v>
      </c>
      <c r="B26" s="110">
        <v>3</v>
      </c>
      <c r="C26" s="111" t="s">
        <v>129</v>
      </c>
      <c r="D26" s="111"/>
      <c r="E26" s="111" t="s">
        <v>119</v>
      </c>
      <c r="F26" s="81" t="s">
        <v>130</v>
      </c>
      <c r="G26" s="111" t="s">
        <v>127</v>
      </c>
      <c r="H26" s="112">
        <v>22.236000000000001</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ht="22.5" x14ac:dyDescent="0.2">
      <c r="A28" s="69" t="s">
        <v>7</v>
      </c>
      <c r="B28" s="113"/>
      <c r="C28" s="114"/>
      <c r="D28" s="114"/>
      <c r="E28" s="114"/>
      <c r="F28" s="81" t="s">
        <v>131</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4</v>
      </c>
      <c r="C30" s="111" t="s">
        <v>132</v>
      </c>
      <c r="D30" s="111"/>
      <c r="E30" s="111" t="s">
        <v>119</v>
      </c>
      <c r="F30" s="81" t="s">
        <v>133</v>
      </c>
      <c r="G30" s="111" t="s">
        <v>127</v>
      </c>
      <c r="H30" s="112">
        <v>45.308999999999997</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33.75" x14ac:dyDescent="0.2">
      <c r="A32" s="70" t="s">
        <v>7</v>
      </c>
      <c r="B32" s="113"/>
      <c r="C32" s="114"/>
      <c r="D32" s="114"/>
      <c r="E32" s="114"/>
      <c r="F32" s="81" t="s">
        <v>134</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135</v>
      </c>
      <c r="D34" s="111"/>
      <c r="E34" s="111" t="s">
        <v>119</v>
      </c>
      <c r="F34" s="81" t="s">
        <v>136</v>
      </c>
      <c r="G34" s="128" t="s">
        <v>127</v>
      </c>
      <c r="H34" s="112">
        <v>67.545000000000002</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22.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138</v>
      </c>
      <c r="D38" s="111"/>
      <c r="E38" s="111" t="s">
        <v>119</v>
      </c>
      <c r="F38" s="81" t="s">
        <v>139</v>
      </c>
      <c r="G38" s="128" t="s">
        <v>127</v>
      </c>
      <c r="H38" s="112">
        <v>22.234999999999999</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78.75" x14ac:dyDescent="0.2">
      <c r="A40" s="70" t="s">
        <v>7</v>
      </c>
      <c r="B40" s="113"/>
      <c r="C40" s="114"/>
      <c r="D40" s="114"/>
      <c r="E40" s="114"/>
      <c r="F40" s="81" t="s">
        <v>140</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7</v>
      </c>
      <c r="C42" s="111" t="s">
        <v>141</v>
      </c>
      <c r="D42" s="111"/>
      <c r="E42" s="111" t="s">
        <v>119</v>
      </c>
      <c r="F42" s="81" t="s">
        <v>142</v>
      </c>
      <c r="G42" s="128" t="s">
        <v>127</v>
      </c>
      <c r="H42" s="112">
        <v>22.234999999999999</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78.75" x14ac:dyDescent="0.2">
      <c r="A44" s="70" t="s">
        <v>7</v>
      </c>
      <c r="B44" s="113"/>
      <c r="C44" s="114"/>
      <c r="D44" s="114"/>
      <c r="E44" s="114"/>
      <c r="F44" s="81" t="s">
        <v>143</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c r="B46" s="116"/>
      <c r="C46" s="117"/>
      <c r="D46" s="117"/>
      <c r="E46" s="117"/>
      <c r="F46" s="117"/>
      <c r="G46" s="129"/>
      <c r="H46" s="118"/>
      <c r="I46" s="118"/>
      <c r="J46" s="118"/>
      <c r="K46" s="87"/>
      <c r="L46" s="82"/>
    </row>
    <row r="47" spans="1:12" s="69" customFormat="1" ht="22.5" x14ac:dyDescent="0.2">
      <c r="A47" s="70" t="s">
        <v>100</v>
      </c>
      <c r="B47" s="119"/>
      <c r="C47" s="120" t="s">
        <v>192</v>
      </c>
      <c r="D47" s="120"/>
      <c r="E47" s="120"/>
      <c r="F47" s="120" t="s">
        <v>9</v>
      </c>
      <c r="G47" s="130"/>
      <c r="H47" s="121"/>
      <c r="I47" s="121"/>
      <c r="J47" s="121">
        <f>SUBTOTAL(9,J22:J46)</f>
        <v>0</v>
      </c>
      <c r="K47" s="88"/>
      <c r="L47" s="89">
        <f>SUBTOTAL(9,L22:L46)</f>
        <v>0</v>
      </c>
    </row>
    <row r="48" spans="1:12" s="69" customFormat="1" ht="12"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144</v>
      </c>
      <c r="D49" s="108"/>
      <c r="E49" s="108"/>
      <c r="F49" s="108" t="s">
        <v>145</v>
      </c>
      <c r="G49" s="131"/>
      <c r="H49" s="109"/>
      <c r="I49" s="109"/>
      <c r="J49" s="109"/>
      <c r="K49" s="83"/>
      <c r="L49" s="84"/>
    </row>
    <row r="50" spans="1:12" s="69" customFormat="1" x14ac:dyDescent="0.2">
      <c r="A50" s="70" t="s">
        <v>117</v>
      </c>
      <c r="B50" s="110">
        <v>8</v>
      </c>
      <c r="C50" s="111" t="s">
        <v>146</v>
      </c>
      <c r="D50" s="111"/>
      <c r="E50" s="111" t="s">
        <v>119</v>
      </c>
      <c r="F50" s="81" t="s">
        <v>147</v>
      </c>
      <c r="G50" s="128" t="s">
        <v>121</v>
      </c>
      <c r="H50" s="112">
        <v>1.6850000000000001</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22.5" x14ac:dyDescent="0.2">
      <c r="A52" s="70" t="s">
        <v>7</v>
      </c>
      <c r="B52" s="113"/>
      <c r="C52" s="114"/>
      <c r="D52" s="114"/>
      <c r="E52" s="114"/>
      <c r="F52" s="81" t="s">
        <v>148</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t="s">
        <v>117</v>
      </c>
      <c r="B54" s="110">
        <v>9</v>
      </c>
      <c r="C54" s="111" t="s">
        <v>149</v>
      </c>
      <c r="D54" s="111"/>
      <c r="E54" s="111" t="s">
        <v>119</v>
      </c>
      <c r="F54" s="81" t="s">
        <v>150</v>
      </c>
      <c r="G54" s="128" t="s">
        <v>121</v>
      </c>
      <c r="H54" s="112">
        <v>17.422000000000001</v>
      </c>
      <c r="I54" s="112"/>
      <c r="J54" s="112" t="str">
        <f>IF(ISNUMBER(I54),ROUND(H54*I54,3),"")</f>
        <v/>
      </c>
      <c r="K54" s="85"/>
      <c r="L54" s="79">
        <f>ROUND(H54*K54,2)</f>
        <v>0</v>
      </c>
    </row>
    <row r="55" spans="1:12" x14ac:dyDescent="0.2">
      <c r="A55" s="70" t="s">
        <v>5</v>
      </c>
      <c r="B55" s="113"/>
      <c r="C55" s="114"/>
      <c r="D55" s="114"/>
      <c r="E55" s="114"/>
      <c r="F55" s="81"/>
      <c r="G55" s="127"/>
      <c r="H55" s="115"/>
      <c r="I55" s="115"/>
      <c r="J55" s="115"/>
      <c r="K55" s="86"/>
      <c r="L55" s="80"/>
    </row>
    <row r="56" spans="1:12" s="69" customFormat="1" ht="33.75" x14ac:dyDescent="0.2">
      <c r="A56" s="70" t="s">
        <v>7</v>
      </c>
      <c r="B56" s="113"/>
      <c r="C56" s="114"/>
      <c r="D56" s="114"/>
      <c r="E56" s="114"/>
      <c r="F56" s="81" t="s">
        <v>151</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t="s">
        <v>117</v>
      </c>
      <c r="B58" s="110">
        <v>10</v>
      </c>
      <c r="C58" s="111" t="s">
        <v>152</v>
      </c>
      <c r="D58" s="111"/>
      <c r="E58" s="111" t="s">
        <v>119</v>
      </c>
      <c r="F58" s="81" t="s">
        <v>153</v>
      </c>
      <c r="G58" s="128" t="s">
        <v>121</v>
      </c>
      <c r="H58" s="112">
        <v>17.422000000000001</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33.75" x14ac:dyDescent="0.2">
      <c r="A60" s="70" t="s">
        <v>7</v>
      </c>
      <c r="B60" s="113"/>
      <c r="C60" s="114"/>
      <c r="D60" s="114"/>
      <c r="E60" s="114"/>
      <c r="F60" s="81" t="s">
        <v>151</v>
      </c>
      <c r="G60" s="127"/>
      <c r="H60" s="115"/>
      <c r="I60" s="115"/>
      <c r="J60" s="115"/>
      <c r="K60" s="86"/>
      <c r="L60" s="80"/>
    </row>
    <row r="61" spans="1:12" s="69" customFormat="1" x14ac:dyDescent="0.2">
      <c r="A61" s="70" t="s">
        <v>8</v>
      </c>
      <c r="B61" s="113"/>
      <c r="C61" s="114"/>
      <c r="D61" s="114"/>
      <c r="E61" s="114"/>
      <c r="F61" s="81" t="s">
        <v>123</v>
      </c>
      <c r="G61" s="127"/>
      <c r="H61" s="115"/>
      <c r="I61" s="115"/>
      <c r="J61" s="115"/>
      <c r="K61" s="86"/>
      <c r="L61" s="80"/>
    </row>
    <row r="62" spans="1:12" s="69" customFormat="1" x14ac:dyDescent="0.2">
      <c r="A62" s="70" t="s">
        <v>117</v>
      </c>
      <c r="B62" s="110">
        <v>11</v>
      </c>
      <c r="C62" s="111" t="s">
        <v>154</v>
      </c>
      <c r="D62" s="111"/>
      <c r="E62" s="111" t="s">
        <v>119</v>
      </c>
      <c r="F62" s="81" t="s">
        <v>155</v>
      </c>
      <c r="G62" s="128" t="s">
        <v>127</v>
      </c>
      <c r="H62" s="112">
        <v>14.8</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22.5" x14ac:dyDescent="0.2">
      <c r="A64" s="70" t="s">
        <v>7</v>
      </c>
      <c r="B64" s="113"/>
      <c r="C64" s="114"/>
      <c r="D64" s="114"/>
      <c r="E64" s="114"/>
      <c r="F64" s="81" t="s">
        <v>156</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157</v>
      </c>
      <c r="D66" s="111"/>
      <c r="E66" s="111" t="s">
        <v>119</v>
      </c>
      <c r="F66" s="81" t="s">
        <v>158</v>
      </c>
      <c r="G66" s="128" t="s">
        <v>121</v>
      </c>
      <c r="H66" s="112">
        <v>0.66600000000000004</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22.5" x14ac:dyDescent="0.2">
      <c r="A68" s="70" t="s">
        <v>7</v>
      </c>
      <c r="B68" s="113"/>
      <c r="C68" s="114"/>
      <c r="D68" s="114"/>
      <c r="E68" s="114"/>
      <c r="F68" s="81" t="s">
        <v>159</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t="s">
        <v>117</v>
      </c>
      <c r="B70" s="110">
        <v>13</v>
      </c>
      <c r="C70" s="111" t="s">
        <v>160</v>
      </c>
      <c r="D70" s="111"/>
      <c r="E70" s="111" t="s">
        <v>119</v>
      </c>
      <c r="F70" s="81" t="s">
        <v>161</v>
      </c>
      <c r="G70" s="128" t="s">
        <v>127</v>
      </c>
      <c r="H70" s="112">
        <v>1.734</v>
      </c>
      <c r="I70" s="112"/>
      <c r="J70" s="112" t="str">
        <f>IF(ISNUMBER(I70),ROUND(H70*I70,3),"")</f>
        <v/>
      </c>
      <c r="K70" s="85"/>
      <c r="L70" s="79">
        <f>ROUND(H70*K70,2)</f>
        <v>0</v>
      </c>
    </row>
    <row r="71" spans="1:12" x14ac:dyDescent="0.2">
      <c r="A71" s="1" t="s">
        <v>5</v>
      </c>
      <c r="B71" s="113"/>
      <c r="C71" s="114"/>
      <c r="D71" s="114"/>
      <c r="E71" s="114"/>
      <c r="F71" s="81"/>
      <c r="G71" s="127"/>
      <c r="H71" s="115"/>
      <c r="I71" s="115"/>
      <c r="J71" s="115"/>
      <c r="K71" s="86"/>
      <c r="L71" s="80"/>
    </row>
    <row r="72" spans="1:12" ht="33.75" x14ac:dyDescent="0.2">
      <c r="A72" s="1" t="s">
        <v>7</v>
      </c>
      <c r="B72" s="113"/>
      <c r="C72" s="114"/>
      <c r="D72" s="114"/>
      <c r="E72" s="114"/>
      <c r="F72" s="81" t="s">
        <v>162</v>
      </c>
      <c r="G72" s="127"/>
      <c r="H72" s="115"/>
      <c r="I72" s="115"/>
      <c r="J72" s="115"/>
      <c r="K72" s="86"/>
      <c r="L72" s="80"/>
    </row>
    <row r="73" spans="1:12" x14ac:dyDescent="0.2">
      <c r="A73" s="1" t="s">
        <v>8</v>
      </c>
      <c r="B73" s="113"/>
      <c r="C73" s="114"/>
      <c r="D73" s="114"/>
      <c r="E73" s="114"/>
      <c r="F73" s="81" t="s">
        <v>123</v>
      </c>
      <c r="G73" s="127"/>
      <c r="H73" s="115"/>
      <c r="I73" s="115"/>
      <c r="J73" s="115"/>
      <c r="K73" s="86"/>
      <c r="L73" s="80"/>
    </row>
    <row r="74" spans="1:12" x14ac:dyDescent="0.2">
      <c r="A74" s="1"/>
      <c r="B74" s="116"/>
      <c r="C74" s="117"/>
      <c r="D74" s="117"/>
      <c r="E74" s="117"/>
      <c r="F74" s="117"/>
      <c r="G74" s="129"/>
      <c r="H74" s="118"/>
      <c r="I74" s="118"/>
      <c r="J74" s="118"/>
      <c r="K74" s="87"/>
      <c r="L74" s="82"/>
    </row>
    <row r="75" spans="1:12" ht="22.5" x14ac:dyDescent="0.2">
      <c r="A75" s="1" t="s">
        <v>100</v>
      </c>
      <c r="B75" s="119"/>
      <c r="C75" s="120" t="s">
        <v>193</v>
      </c>
      <c r="D75" s="120"/>
      <c r="E75" s="120"/>
      <c r="F75" s="120" t="s">
        <v>145</v>
      </c>
      <c r="G75" s="130"/>
      <c r="H75" s="121"/>
      <c r="I75" s="121"/>
      <c r="J75" s="121">
        <f>SUBTOTAL(9,J50:J74)</f>
        <v>0</v>
      </c>
      <c r="K75" s="88"/>
      <c r="L75" s="89">
        <f>SUBTOTAL(9,L50:L74)</f>
        <v>0</v>
      </c>
    </row>
    <row r="76" spans="1:12" ht="12" thickBot="1" x14ac:dyDescent="0.25">
      <c r="A76" s="1"/>
      <c r="B76" s="122"/>
      <c r="C76" s="123"/>
      <c r="D76" s="123"/>
      <c r="E76" s="123"/>
      <c r="F76" s="123"/>
      <c r="G76" s="124"/>
      <c r="H76" s="125"/>
      <c r="I76" s="126"/>
      <c r="J76" s="125"/>
      <c r="K76" s="78"/>
      <c r="L76" s="78"/>
    </row>
    <row r="77" spans="1:12" x14ac:dyDescent="0.2">
      <c r="A77" s="1" t="s">
        <v>113</v>
      </c>
      <c r="B77" s="107" t="s">
        <v>114</v>
      </c>
      <c r="C77" s="108" t="s">
        <v>163</v>
      </c>
      <c r="D77" s="108"/>
      <c r="E77" s="108"/>
      <c r="F77" s="108" t="s">
        <v>164</v>
      </c>
      <c r="G77" s="131"/>
      <c r="H77" s="109"/>
      <c r="I77" s="109"/>
      <c r="J77" s="109"/>
      <c r="K77" s="83"/>
      <c r="L77" s="84"/>
    </row>
    <row r="78" spans="1:12" x14ac:dyDescent="0.2">
      <c r="A78" s="1" t="s">
        <v>117</v>
      </c>
      <c r="B78" s="110">
        <v>14</v>
      </c>
      <c r="C78" s="111" t="s">
        <v>165</v>
      </c>
      <c r="D78" s="111"/>
      <c r="E78" s="111" t="s">
        <v>119</v>
      </c>
      <c r="F78" s="81" t="s">
        <v>166</v>
      </c>
      <c r="G78" s="128" t="s">
        <v>121</v>
      </c>
      <c r="H78" s="112">
        <v>1.5449999999999999</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ht="22.5" x14ac:dyDescent="0.2">
      <c r="A80" s="1" t="s">
        <v>7</v>
      </c>
      <c r="B80" s="113"/>
      <c r="C80" s="114"/>
      <c r="D80" s="114"/>
      <c r="E80" s="114"/>
      <c r="F80" s="81" t="s">
        <v>167</v>
      </c>
      <c r="G80" s="127"/>
      <c r="H80" s="115"/>
      <c r="I80" s="115"/>
      <c r="J80" s="115"/>
      <c r="K80" s="86"/>
      <c r="L80" s="80"/>
    </row>
    <row r="81" spans="1:12" x14ac:dyDescent="0.2">
      <c r="A81" s="1" t="s">
        <v>8</v>
      </c>
      <c r="B81" s="113"/>
      <c r="C81" s="114"/>
      <c r="D81" s="114"/>
      <c r="E81" s="114"/>
      <c r="F81" s="81" t="s">
        <v>123</v>
      </c>
      <c r="G81" s="127"/>
      <c r="H81" s="115"/>
      <c r="I81" s="115"/>
      <c r="J81" s="115"/>
      <c r="K81" s="86"/>
      <c r="L81" s="80"/>
    </row>
    <row r="82" spans="1:12" x14ac:dyDescent="0.2">
      <c r="A82" s="1" t="s">
        <v>117</v>
      </c>
      <c r="B82" s="110">
        <v>15</v>
      </c>
      <c r="C82" s="111" t="s">
        <v>168</v>
      </c>
      <c r="D82" s="111"/>
      <c r="E82" s="111" t="s">
        <v>119</v>
      </c>
      <c r="F82" s="81" t="s">
        <v>169</v>
      </c>
      <c r="G82" s="128" t="s">
        <v>121</v>
      </c>
      <c r="H82" s="112">
        <v>5.101</v>
      </c>
      <c r="I82" s="112"/>
      <c r="J82" s="112" t="str">
        <f>IF(ISNUMBER(I82),ROUND(H82*I82,3),"")</f>
        <v/>
      </c>
      <c r="K82" s="85"/>
      <c r="L82" s="79">
        <f>ROUND(H82*K82,2)</f>
        <v>0</v>
      </c>
    </row>
    <row r="83" spans="1:12" x14ac:dyDescent="0.2">
      <c r="A83" s="1" t="s">
        <v>5</v>
      </c>
      <c r="B83" s="113"/>
      <c r="C83" s="114"/>
      <c r="D83" s="114"/>
      <c r="E83" s="114"/>
      <c r="F83" s="81"/>
      <c r="G83" s="127"/>
      <c r="H83" s="115"/>
      <c r="I83" s="115"/>
      <c r="J83" s="115"/>
      <c r="K83" s="86"/>
      <c r="L83" s="80"/>
    </row>
    <row r="84" spans="1:12" ht="22.5" x14ac:dyDescent="0.2">
      <c r="A84" s="1" t="s">
        <v>7</v>
      </c>
      <c r="B84" s="113"/>
      <c r="C84" s="114"/>
      <c r="D84" s="114"/>
      <c r="E84" s="114"/>
      <c r="F84" s="81" t="s">
        <v>170</v>
      </c>
      <c r="G84" s="127"/>
      <c r="H84" s="115"/>
      <c r="I84" s="115"/>
      <c r="J84" s="115"/>
      <c r="K84" s="86"/>
      <c r="L84" s="80"/>
    </row>
    <row r="85" spans="1:12" x14ac:dyDescent="0.2">
      <c r="A85" s="1" t="s">
        <v>8</v>
      </c>
      <c r="B85" s="113"/>
      <c r="C85" s="114"/>
      <c r="D85" s="114"/>
      <c r="E85" s="114"/>
      <c r="F85" s="81" t="s">
        <v>123</v>
      </c>
      <c r="G85" s="127"/>
      <c r="H85" s="115"/>
      <c r="I85" s="115"/>
      <c r="J85" s="115"/>
      <c r="K85" s="86"/>
      <c r="L85" s="80"/>
    </row>
    <row r="86" spans="1:12" x14ac:dyDescent="0.2">
      <c r="A86" s="1"/>
      <c r="B86" s="116"/>
      <c r="C86" s="117"/>
      <c r="D86" s="117"/>
      <c r="E86" s="117"/>
      <c r="F86" s="117"/>
      <c r="G86" s="129"/>
      <c r="H86" s="118"/>
      <c r="I86" s="118"/>
      <c r="J86" s="118"/>
      <c r="K86" s="87"/>
      <c r="L86" s="82"/>
    </row>
    <row r="87" spans="1:12" ht="22.5" x14ac:dyDescent="0.2">
      <c r="A87" s="1" t="s">
        <v>100</v>
      </c>
      <c r="B87" s="119"/>
      <c r="C87" s="120" t="s">
        <v>194</v>
      </c>
      <c r="D87" s="120"/>
      <c r="E87" s="120"/>
      <c r="F87" s="120" t="s">
        <v>164</v>
      </c>
      <c r="G87" s="130"/>
      <c r="H87" s="121"/>
      <c r="I87" s="121"/>
      <c r="J87" s="121">
        <f>SUBTOTAL(9,J78:J86)</f>
        <v>0</v>
      </c>
      <c r="K87" s="88"/>
      <c r="L87" s="89">
        <f>SUBTOTAL(9,L78:L86)</f>
        <v>0</v>
      </c>
    </row>
    <row r="88" spans="1:12" ht="12" thickBot="1" x14ac:dyDescent="0.25">
      <c r="A88" s="1"/>
      <c r="B88" s="122"/>
      <c r="C88" s="123"/>
      <c r="D88" s="123"/>
      <c r="E88" s="123"/>
      <c r="F88" s="123"/>
      <c r="G88" s="124"/>
      <c r="H88" s="125"/>
      <c r="I88" s="126"/>
      <c r="J88" s="125"/>
      <c r="K88" s="78"/>
      <c r="L88" s="78"/>
    </row>
    <row r="89" spans="1:12" x14ac:dyDescent="0.2">
      <c r="A89" s="1" t="s">
        <v>113</v>
      </c>
      <c r="B89" s="107" t="s">
        <v>114</v>
      </c>
      <c r="C89" s="108" t="s">
        <v>171</v>
      </c>
      <c r="D89" s="108"/>
      <c r="E89" s="108"/>
      <c r="F89" s="108" t="s">
        <v>172</v>
      </c>
      <c r="G89" s="131"/>
      <c r="H89" s="109"/>
      <c r="I89" s="109"/>
      <c r="J89" s="109"/>
      <c r="K89" s="83"/>
      <c r="L89" s="84"/>
    </row>
    <row r="90" spans="1:12" x14ac:dyDescent="0.2">
      <c r="A90" s="1" t="s">
        <v>117</v>
      </c>
      <c r="B90" s="110">
        <v>16</v>
      </c>
      <c r="C90" s="111" t="s">
        <v>173</v>
      </c>
      <c r="D90" s="111"/>
      <c r="E90" s="111" t="s">
        <v>119</v>
      </c>
      <c r="F90" s="81" t="s">
        <v>174</v>
      </c>
      <c r="G90" s="128" t="s">
        <v>175</v>
      </c>
      <c r="H90" s="112">
        <v>2</v>
      </c>
      <c r="I90" s="112"/>
      <c r="J90" s="112" t="str">
        <f>IF(ISNUMBER(I90),ROUND(H90*I90,3),"")</f>
        <v/>
      </c>
      <c r="K90" s="85"/>
      <c r="L90" s="79">
        <f>ROUND(H90*K90,2)</f>
        <v>0</v>
      </c>
    </row>
    <row r="91" spans="1:12" x14ac:dyDescent="0.2">
      <c r="A91" s="1" t="s">
        <v>5</v>
      </c>
      <c r="B91" s="113"/>
      <c r="C91" s="114"/>
      <c r="D91" s="114"/>
      <c r="E91" s="114"/>
      <c r="F91" s="81"/>
      <c r="G91" s="127"/>
      <c r="H91" s="115"/>
      <c r="I91" s="115"/>
      <c r="J91" s="115"/>
      <c r="K91" s="86"/>
      <c r="L91" s="80"/>
    </row>
    <row r="92" spans="1:12" ht="22.5" x14ac:dyDescent="0.2">
      <c r="A92" s="1" t="s">
        <v>7</v>
      </c>
      <c r="B92" s="113"/>
      <c r="C92" s="114"/>
      <c r="D92" s="114"/>
      <c r="E92" s="114"/>
      <c r="F92" s="81" t="s">
        <v>176</v>
      </c>
      <c r="G92" s="127"/>
      <c r="H92" s="115"/>
      <c r="I92" s="115"/>
      <c r="J92" s="115"/>
      <c r="K92" s="86"/>
      <c r="L92" s="80"/>
    </row>
    <row r="93" spans="1:12" x14ac:dyDescent="0.2">
      <c r="A93" s="1" t="s">
        <v>8</v>
      </c>
      <c r="B93" s="113"/>
      <c r="C93" s="114"/>
      <c r="D93" s="114"/>
      <c r="E93" s="114"/>
      <c r="F93" s="81" t="s">
        <v>123</v>
      </c>
      <c r="G93" s="127"/>
      <c r="H93" s="115"/>
      <c r="I93" s="115"/>
      <c r="J93" s="115"/>
      <c r="K93" s="86"/>
      <c r="L93" s="80"/>
    </row>
    <row r="94" spans="1:12" x14ac:dyDescent="0.2">
      <c r="A94" s="1"/>
      <c r="B94" s="116"/>
      <c r="C94" s="117"/>
      <c r="D94" s="117"/>
      <c r="E94" s="117"/>
      <c r="F94" s="117"/>
      <c r="G94" s="129"/>
      <c r="H94" s="118"/>
      <c r="I94" s="118"/>
      <c r="J94" s="118"/>
      <c r="K94" s="87"/>
      <c r="L94" s="82"/>
    </row>
    <row r="95" spans="1:12" ht="22.5" x14ac:dyDescent="0.2">
      <c r="A95" s="1" t="s">
        <v>100</v>
      </c>
      <c r="B95" s="119"/>
      <c r="C95" s="120" t="s">
        <v>195</v>
      </c>
      <c r="D95" s="120"/>
      <c r="E95" s="120"/>
      <c r="F95" s="120" t="s">
        <v>172</v>
      </c>
      <c r="G95" s="130"/>
      <c r="H95" s="121"/>
      <c r="I95" s="121"/>
      <c r="J95" s="121">
        <f>SUBTOTAL(9,J90:J94)</f>
        <v>0</v>
      </c>
      <c r="K95" s="88"/>
      <c r="L95" s="89">
        <f>SUBTOTAL(9,L90:L94)</f>
        <v>0</v>
      </c>
    </row>
    <row r="96" spans="1:12" ht="12" thickBot="1" x14ac:dyDescent="0.25">
      <c r="A96" s="1"/>
      <c r="B96" s="122"/>
      <c r="C96" s="123"/>
      <c r="D96" s="123"/>
      <c r="E96" s="123"/>
      <c r="F96" s="123"/>
      <c r="G96" s="124"/>
      <c r="H96" s="125"/>
      <c r="I96" s="126"/>
      <c r="J96" s="125"/>
      <c r="K96" s="78"/>
      <c r="L96" s="78"/>
    </row>
    <row r="97" spans="1:12" x14ac:dyDescent="0.2">
      <c r="A97" s="1" t="s">
        <v>113</v>
      </c>
      <c r="B97" s="107" t="s">
        <v>114</v>
      </c>
      <c r="C97" s="108" t="s">
        <v>177</v>
      </c>
      <c r="D97" s="108"/>
      <c r="E97" s="108"/>
      <c r="F97" s="108" t="s">
        <v>178</v>
      </c>
      <c r="G97" s="131"/>
      <c r="H97" s="109"/>
      <c r="I97" s="109"/>
      <c r="J97" s="109"/>
      <c r="K97" s="83"/>
      <c r="L97" s="84"/>
    </row>
    <row r="98" spans="1:12" x14ac:dyDescent="0.2">
      <c r="A98" s="1" t="s">
        <v>117</v>
      </c>
      <c r="B98" s="110">
        <v>17</v>
      </c>
      <c r="C98" s="111" t="s">
        <v>179</v>
      </c>
      <c r="D98" s="111"/>
      <c r="E98" s="111" t="s">
        <v>119</v>
      </c>
      <c r="F98" s="81" t="s">
        <v>180</v>
      </c>
      <c r="G98" s="128" t="s">
        <v>181</v>
      </c>
      <c r="H98" s="112">
        <v>74.328000000000003</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33.75" x14ac:dyDescent="0.2">
      <c r="A100" s="1" t="s">
        <v>7</v>
      </c>
      <c r="B100" s="113"/>
      <c r="C100" s="114"/>
      <c r="D100" s="114"/>
      <c r="E100" s="114"/>
      <c r="F100" s="81" t="s">
        <v>182</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t="s">
        <v>117</v>
      </c>
      <c r="B102" s="110">
        <v>18</v>
      </c>
      <c r="C102" s="111" t="s">
        <v>183</v>
      </c>
      <c r="D102" s="111"/>
      <c r="E102" s="111" t="s">
        <v>119</v>
      </c>
      <c r="F102" s="81" t="s">
        <v>184</v>
      </c>
      <c r="G102" s="128" t="s">
        <v>181</v>
      </c>
      <c r="H102" s="112">
        <v>24.776</v>
      </c>
      <c r="I102" s="112"/>
      <c r="J102" s="112" t="str">
        <f>IF(ISNUMBER(I102),ROUND(H102*I102,3),"")</f>
        <v/>
      </c>
      <c r="K102" s="85"/>
      <c r="L102" s="79">
        <f>ROUND(H102*K102,2)</f>
        <v>0</v>
      </c>
    </row>
    <row r="103" spans="1:12" x14ac:dyDescent="0.2">
      <c r="A103" s="1" t="s">
        <v>5</v>
      </c>
      <c r="B103" s="113"/>
      <c r="C103" s="114"/>
      <c r="D103" s="114"/>
      <c r="E103" s="114"/>
      <c r="F103" s="81"/>
      <c r="G103" s="127"/>
      <c r="H103" s="115"/>
      <c r="I103" s="115"/>
      <c r="J103" s="115"/>
      <c r="K103" s="86"/>
      <c r="L103" s="80"/>
    </row>
    <row r="104" spans="1:12" ht="22.5" x14ac:dyDescent="0.2">
      <c r="A104" s="1" t="s">
        <v>7</v>
      </c>
      <c r="B104" s="113"/>
      <c r="C104" s="114"/>
      <c r="D104" s="114"/>
      <c r="E104" s="114"/>
      <c r="F104" s="81" t="s">
        <v>185</v>
      </c>
      <c r="G104" s="127"/>
      <c r="H104" s="115"/>
      <c r="I104" s="115"/>
      <c r="J104" s="115"/>
      <c r="K104" s="86"/>
      <c r="L104" s="80"/>
    </row>
    <row r="105" spans="1:12" x14ac:dyDescent="0.2">
      <c r="A105" s="1" t="s">
        <v>8</v>
      </c>
      <c r="B105" s="113"/>
      <c r="C105" s="114"/>
      <c r="D105" s="114"/>
      <c r="E105" s="114"/>
      <c r="F105" s="81" t="s">
        <v>123</v>
      </c>
      <c r="G105" s="127"/>
      <c r="H105" s="115"/>
      <c r="I105" s="115"/>
      <c r="J105" s="115"/>
      <c r="K105" s="86"/>
      <c r="L105" s="80"/>
    </row>
    <row r="106" spans="1:12" x14ac:dyDescent="0.2">
      <c r="A106" s="1"/>
      <c r="B106" s="116"/>
      <c r="C106" s="117"/>
      <c r="D106" s="117"/>
      <c r="E106" s="117"/>
      <c r="F106" s="117"/>
      <c r="G106" s="129"/>
      <c r="H106" s="118"/>
      <c r="I106" s="118"/>
      <c r="J106" s="118"/>
      <c r="K106" s="87"/>
      <c r="L106" s="82"/>
    </row>
    <row r="107" spans="1:12" ht="22.5" x14ac:dyDescent="0.2">
      <c r="A107" s="1" t="s">
        <v>100</v>
      </c>
      <c r="B107" s="119"/>
      <c r="C107" s="120" t="s">
        <v>196</v>
      </c>
      <c r="D107" s="120"/>
      <c r="E107" s="120"/>
      <c r="F107" s="120" t="s">
        <v>178</v>
      </c>
      <c r="G107" s="130"/>
      <c r="H107" s="121"/>
      <c r="I107" s="121"/>
      <c r="J107" s="121">
        <f>SUBTOTAL(9,J98:J106)</f>
        <v>0</v>
      </c>
      <c r="K107" s="88"/>
      <c r="L107" s="89">
        <f>SUBTOTAL(9,L98:L106)</f>
        <v>0</v>
      </c>
    </row>
    <row r="108" spans="1:12" ht="12" thickBot="1" x14ac:dyDescent="0.25">
      <c r="A108" s="1"/>
      <c r="B108" s="122"/>
      <c r="C108" s="123"/>
      <c r="D108" s="123"/>
      <c r="E108" s="123"/>
      <c r="F108" s="123"/>
      <c r="G108" s="124"/>
      <c r="H108" s="125"/>
      <c r="I108" s="126"/>
      <c r="J108" s="125"/>
      <c r="K108" s="78"/>
      <c r="L108" s="78"/>
    </row>
    <row r="109" spans="1:12" x14ac:dyDescent="0.2">
      <c r="A109" s="1" t="s">
        <v>113</v>
      </c>
      <c r="B109" s="107" t="s">
        <v>114</v>
      </c>
      <c r="C109" s="108" t="s">
        <v>186</v>
      </c>
      <c r="D109" s="108"/>
      <c r="E109" s="108"/>
      <c r="F109" s="108" t="s">
        <v>187</v>
      </c>
      <c r="G109" s="131"/>
      <c r="H109" s="109"/>
      <c r="I109" s="109"/>
      <c r="J109" s="109"/>
      <c r="K109" s="83"/>
      <c r="L109" s="84"/>
    </row>
    <row r="110" spans="1:12" x14ac:dyDescent="0.2">
      <c r="A110" s="1" t="s">
        <v>117</v>
      </c>
      <c r="B110" s="110">
        <v>19</v>
      </c>
      <c r="C110" s="111" t="s">
        <v>188</v>
      </c>
      <c r="D110" s="111"/>
      <c r="E110" s="111" t="s">
        <v>119</v>
      </c>
      <c r="F110" s="81" t="s">
        <v>189</v>
      </c>
      <c r="G110" s="128" t="s">
        <v>175</v>
      </c>
      <c r="H110" s="112">
        <v>4</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190</v>
      </c>
      <c r="G112" s="127"/>
      <c r="H112" s="115"/>
      <c r="I112" s="115"/>
      <c r="J112" s="115"/>
      <c r="K112" s="86"/>
      <c r="L112" s="80"/>
    </row>
    <row r="113" spans="1:12" x14ac:dyDescent="0.2">
      <c r="A113" s="1" t="s">
        <v>8</v>
      </c>
      <c r="B113" s="113"/>
      <c r="C113" s="114"/>
      <c r="D113" s="114"/>
      <c r="E113" s="114"/>
      <c r="F113" s="81" t="s">
        <v>123</v>
      </c>
      <c r="G113" s="127"/>
      <c r="H113" s="115"/>
      <c r="I113" s="115"/>
      <c r="J113" s="115"/>
      <c r="K113" s="86"/>
      <c r="L113" s="80"/>
    </row>
    <row r="114" spans="1:12" x14ac:dyDescent="0.2">
      <c r="A114" s="1"/>
      <c r="B114" s="132"/>
      <c r="C114" s="133"/>
      <c r="D114" s="133"/>
      <c r="E114" s="133"/>
      <c r="F114" s="133"/>
      <c r="G114" s="134"/>
      <c r="H114" s="135"/>
      <c r="I114" s="135"/>
      <c r="J114" s="135"/>
      <c r="K114" s="91"/>
      <c r="L114" s="92"/>
    </row>
    <row r="115" spans="1:12" ht="22.5" x14ac:dyDescent="0.2">
      <c r="A115" s="1" t="s">
        <v>100</v>
      </c>
      <c r="B115" s="119"/>
      <c r="C115" s="120" t="s">
        <v>197</v>
      </c>
      <c r="D115" s="120"/>
      <c r="E115" s="120"/>
      <c r="F115" s="120" t="s">
        <v>187</v>
      </c>
      <c r="G115" s="130"/>
      <c r="H115" s="121"/>
      <c r="I115" s="121"/>
      <c r="J115" s="121">
        <f>SUBTOTAL(9,J110:J114)</f>
        <v>0</v>
      </c>
      <c r="K115" s="88"/>
      <c r="L115" s="89">
        <f>SUBTOTAL(9,L110:L114)</f>
        <v>0</v>
      </c>
    </row>
    <row r="116" spans="1:12" x14ac:dyDescent="0.2">
      <c r="A116" s="1"/>
      <c r="B116" s="136"/>
      <c r="C116" s="137"/>
      <c r="D116" s="137"/>
      <c r="E116" s="137"/>
      <c r="F116" s="137"/>
      <c r="G116" s="138"/>
      <c r="H116" s="139"/>
      <c r="I116" s="140"/>
      <c r="J116" s="139"/>
      <c r="K116" s="90"/>
      <c r="L116" s="90"/>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5" sqref="B5"/>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2018-06-26T11:51:43Z</cp:lastPrinted>
  <dcterms:created xsi:type="dcterms:W3CDTF">2015-03-16T09:47:49Z</dcterms:created>
  <dcterms:modified xsi:type="dcterms:W3CDTF">2018-06-26T11:51:55Z</dcterms:modified>
</cp:coreProperties>
</file>